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8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<sst xmlns="http://schemas.openxmlformats.org/spreadsheetml/2006/main" count="70" uniqueCount="44">
  <si>
    <t>COPIL</t>
  </si>
  <si>
    <t>ELEVI, STUDENTI</t>
  </si>
  <si>
    <t>PERSOANE INSTITUTIONALIZATE</t>
  </si>
  <si>
    <t>COASIGURAT</t>
  </si>
  <si>
    <t>PERSOANE CU HANDICAP</t>
  </si>
  <si>
    <t>GRAVIDE</t>
  </si>
  <si>
    <t>PERSOANE INSCRISE IN PROGRAME NATIONALE</t>
  </si>
  <si>
    <t>SALARIAT</t>
  </si>
  <si>
    <t>LIBER PROFESIONISTI</t>
  </si>
  <si>
    <t>DREPTURI DE PROPRIETATE INTELECTUALA</t>
  </si>
  <si>
    <t>VENITURI DIN CHIRII</t>
  </si>
  <si>
    <t>VENITURI OCAZIONALE</t>
  </si>
  <si>
    <t>AGRICULTORI</t>
  </si>
  <si>
    <t>PERSOANE FARA VENIT</t>
  </si>
  <si>
    <t>CONCEDIU PENTRU CRESTEREA COPILULUI</t>
  </si>
  <si>
    <t>SOMER</t>
  </si>
  <si>
    <t>AJUTOR SOCIAL</t>
  </si>
  <si>
    <t>MONAHAL</t>
  </si>
  <si>
    <t>STATE MEMBRE</t>
  </si>
  <si>
    <t>LEGEA 118</t>
  </si>
  <si>
    <t>LEGEA 44</t>
  </si>
  <si>
    <t>LEGEA 309</t>
  </si>
  <si>
    <t>ALTE</t>
  </si>
  <si>
    <t>PLATESC</t>
  </si>
  <si>
    <t>TOTAL ASIGURATI</t>
  </si>
  <si>
    <t>NR LOCUITOR</t>
  </si>
  <si>
    <t>LEGEA 341</t>
  </si>
  <si>
    <t xml:space="preserve">BALANTA DE ASIGURATI - SITUATIE COMPARATIVA  </t>
  </si>
  <si>
    <r>
      <t xml:space="preserve">CATEGORIA DE ASIGURAT                                 </t>
    </r>
    <r>
      <rPr>
        <sz val="10"/>
        <rFont val="Arial"/>
        <family val="2"/>
      </rPr>
      <t xml:space="preserve"> la</t>
    </r>
  </si>
  <si>
    <t>NEASIGURATI</t>
  </si>
  <si>
    <t>VENITURI DIN ARENDAREA BUNURILOR AGRICOLE</t>
  </si>
  <si>
    <t>PENSIONARI SUB 740*</t>
  </si>
  <si>
    <t>PENSIONARI PESTE 740*</t>
  </si>
  <si>
    <t>31.12.2016</t>
  </si>
  <si>
    <t>-</t>
  </si>
  <si>
    <t>PENSIONARI</t>
  </si>
  <si>
    <t>SALARIAT IN CONSTRUCTII</t>
  </si>
  <si>
    <t>ACTIVITATE SPORTIVA</t>
  </si>
  <si>
    <t>VENITURI DIN INVESTITII</t>
  </si>
  <si>
    <t>30.11.2019</t>
  </si>
  <si>
    <t>31.12.2014</t>
  </si>
  <si>
    <t>31.12.2015</t>
  </si>
  <si>
    <t>31.12.2017</t>
  </si>
  <si>
    <t>31.12.2018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</si>
</sst>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15" xfId="0" applyNumberFormat="1" applyFont="1" applyBorder="1" applyAlignment="1">
      <alignment horizontal="right" wrapText="1"/>
    </xf>
    <xf numFmtId="0" fontId="0" fillId="0" borderId="15" xfId="0" applyFont="1" applyBorder="1" applyAlignment="1">
      <alignment horizontal="right" wrapText="1"/>
    </xf>
    <xf numFmtId="3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 horizontal="right" wrapText="1"/>
    </xf>
    <xf numFmtId="3" fontId="0" fillId="0" borderId="17" xfId="0" applyNumberFormat="1" applyBorder="1" applyAlignment="1">
      <alignment/>
    </xf>
    <xf numFmtId="3" fontId="0" fillId="0" borderId="17" xfId="0" applyNumberFormat="1" applyFont="1" applyBorder="1" applyAlignment="1">
      <alignment horizontal="right" wrapText="1"/>
    </xf>
    <xf numFmtId="14" fontId="2" fillId="0" borderId="18" xfId="0" applyNumberFormat="1" applyFont="1" applyBorder="1" applyAlignment="1">
      <alignment/>
    </xf>
    <xf numFmtId="14" fontId="2" fillId="0" borderId="18" xfId="0" applyNumberFormat="1" applyFont="1" applyBorder="1" applyAlignment="1">
      <alignment horizontal="center"/>
    </xf>
    <xf numFmtId="3" fontId="2" fillId="0" borderId="18" xfId="0" applyNumberFormat="1" applyFont="1" applyBorder="1" applyAlignment="1" quotePrefix="1">
      <alignment/>
    </xf>
    <xf numFmtId="0" fontId="0" fillId="0" borderId="15" xfId="0" applyFont="1" applyBorder="1" applyAlignment="1" quotePrefix="1">
      <alignment horizontal="right" wrapText="1"/>
    </xf>
    <xf numFmtId="3" fontId="0" fillId="0" borderId="19" xfId="0" applyNumberFormat="1" applyBorder="1" applyAlignment="1">
      <alignment/>
    </xf>
    <xf numFmtId="3" fontId="0" fillId="0" borderId="19" xfId="0" applyNumberFormat="1" applyFont="1" applyBorder="1" applyAlignment="1">
      <alignment horizontal="right" wrapText="1"/>
    </xf>
    <xf numFmtId="3" fontId="0" fillId="0" borderId="15" xfId="0" applyNumberFormat="1" applyBorder="1" applyAlignment="1" quotePrefix="1">
      <alignment/>
    </xf>
    <xf numFmtId="3" fontId="0" fillId="0" borderId="15" xfId="0" applyNumberFormat="1" applyFont="1" applyBorder="1" applyAlignment="1" quotePrefix="1">
      <alignment horizontal="right" wrapText="1"/>
    </xf>
    <xf numFmtId="0" fontId="0" fillId="0" borderId="0" xfId="0" applyFill="1" applyAlignment="1">
      <alignment/>
    </xf>
    <xf numFmtId="3" fontId="2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3" fontId="0" fillId="0" borderId="15" xfId="0" applyNumberFormat="1" applyFont="1" applyFill="1" applyBorder="1" applyAlignment="1">
      <alignment horizontal="right"/>
    </xf>
    <xf numFmtId="0" fontId="0" fillId="0" borderId="15" xfId="0" applyFont="1" applyFill="1" applyBorder="1" applyAlignment="1" quotePrefix="1">
      <alignment horizontal="right"/>
    </xf>
    <xf numFmtId="0" fontId="0" fillId="0" borderId="15" xfId="0" applyFont="1" applyFill="1" applyBorder="1" applyAlignment="1">
      <alignment horizontal="right"/>
    </xf>
    <xf numFmtId="3" fontId="0" fillId="0" borderId="19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3" fontId="0" fillId="0" borderId="15" xfId="0" applyNumberFormat="1" applyFont="1" applyFill="1" applyBorder="1" applyAlignment="1" quotePrefix="1">
      <alignment horizontal="right"/>
    </xf>
    <xf numFmtId="3" fontId="0" fillId="0" borderId="17" xfId="0" applyNumberFormat="1" applyFont="1" applyFill="1" applyBorder="1" applyAlignment="1">
      <alignment horizontal="right"/>
    </xf>
    <xf numFmtId="14" fontId="2" fillId="0" borderId="18" xfId="0" applyNumberFormat="1" applyFont="1" applyFill="1" applyBorder="1" applyAlignment="1">
      <alignment/>
    </xf>
    <xf numFmtId="3" fontId="0" fillId="0" borderId="18" xfId="0" applyNumberFormat="1" applyBorder="1" applyAlignment="1">
      <alignment/>
    </xf>
    <xf numFmtId="3" fontId="0" fillId="0" borderId="18" xfId="0" applyNumberFormat="1" applyFont="1" applyBorder="1" applyAlignment="1">
      <alignment horizontal="right" wrapText="1"/>
    </xf>
    <xf numFmtId="3" fontId="0" fillId="0" borderId="18" xfId="0" applyNumberFormat="1" applyFont="1" applyFill="1" applyBorder="1" applyAlignment="1">
      <alignment horizontal="right"/>
    </xf>
    <xf numFmtId="0" fontId="0" fillId="0" borderId="20" xfId="0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0" xfId="0" applyNumberFormat="1" applyFont="1" applyFill="1" applyBorder="1" applyAlignment="1">
      <alignment/>
    </xf>
    <xf numFmtId="14" fontId="2" fillId="0" borderId="21" xfId="0" applyNumberFormat="1" applyFon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2" fillId="0" borderId="26" xfId="0" applyNumberFormat="1" applyFont="1" applyBorder="1" applyAlignment="1" quotePrefix="1">
      <alignment/>
    </xf>
    <xf numFmtId="3" fontId="0" fillId="0" borderId="27" xfId="0" applyNumberFormat="1" applyFont="1" applyFill="1" applyBorder="1" applyAlignment="1">
      <alignment/>
    </xf>
    <xf numFmtId="3" fontId="0" fillId="0" borderId="28" xfId="0" applyNumberFormat="1" applyFont="1" applyFill="1" applyBorder="1" applyAlignment="1">
      <alignment/>
    </xf>
    <xf numFmtId="3" fontId="0" fillId="0" borderId="15" xfId="0" applyNumberFormat="1" applyFont="1" applyFill="1" applyBorder="1" applyAlignment="1" quotePrefix="1">
      <alignment horizontal="right" wrapText="1"/>
    </xf>
    <xf numFmtId="3" fontId="0" fillId="0" borderId="29" xfId="0" applyNumberFormat="1" applyFont="1" applyFill="1" applyBorder="1" applyAlignment="1">
      <alignment/>
    </xf>
    <xf numFmtId="3" fontId="0" fillId="0" borderId="3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31" xfId="0" applyNumberFormat="1" applyFont="1" applyFill="1" applyBorder="1" applyAlignment="1">
      <alignment/>
    </xf>
    <xf numFmtId="3" fontId="0" fillId="0" borderId="28" xfId="0" applyNumberFormat="1" applyFont="1" applyFill="1" applyBorder="1" applyAlignment="1" quotePrefix="1">
      <alignment horizontal="right" wrapText="1"/>
    </xf>
    <xf numFmtId="3" fontId="0" fillId="0" borderId="0" xfId="0" applyNumberFormat="1" applyFont="1" applyAlignment="1">
      <alignment/>
    </xf>
    <xf numFmtId="3" fontId="0" fillId="0" borderId="26" xfId="0" applyNumberFormat="1" applyFont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20" xfId="0" applyNumberFormat="1" applyFont="1" applyBorder="1" applyAlignment="1">
      <alignment/>
    </xf>
    <xf numFmtId="0" fontId="0" fillId="33" borderId="12" xfId="0" applyFill="1" applyBorder="1" applyAlignment="1">
      <alignment/>
    </xf>
    <xf numFmtId="3" fontId="0" fillId="33" borderId="15" xfId="0" applyNumberFormat="1" applyFill="1" applyBorder="1" applyAlignment="1" quotePrefix="1">
      <alignment/>
    </xf>
    <xf numFmtId="3" fontId="0" fillId="33" borderId="28" xfId="0" applyNumberFormat="1" applyFont="1" applyFill="1" applyBorder="1" applyAlignment="1">
      <alignment/>
    </xf>
    <xf numFmtId="0" fontId="0" fillId="33" borderId="13" xfId="0" applyFill="1" applyBorder="1" applyAlignment="1">
      <alignment/>
    </xf>
    <xf numFmtId="3" fontId="0" fillId="33" borderId="16" xfId="0" applyNumberFormat="1" applyFill="1" applyBorder="1" applyAlignment="1" quotePrefix="1">
      <alignment/>
    </xf>
    <xf numFmtId="3" fontId="0" fillId="33" borderId="30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46.421875" style="0" bestFit="1" customWidth="1"/>
    <col min="2" max="3" width="10.140625" style="0" bestFit="1" customWidth="1"/>
    <col min="4" max="4" width="10.140625" style="1" bestFit="1" customWidth="1"/>
    <col min="5" max="5" width="10.57421875" style="26" customWidth="1"/>
    <col min="6" max="6" width="10.140625" style="0" bestFit="1" customWidth="1"/>
    <col min="7" max="7" width="10.140625" style="60" bestFit="1" customWidth="1"/>
    <col min="10" max="10" width="11.7109375" style="28" customWidth="1"/>
  </cols>
  <sheetData>
    <row r="1" spans="1:7" ht="24" customHeight="1" thickBot="1">
      <c r="A1" s="70" t="s">
        <v>27</v>
      </c>
      <c r="B1" s="70"/>
      <c r="C1" s="70"/>
      <c r="D1" s="70"/>
      <c r="E1" s="70"/>
      <c r="F1" s="70"/>
      <c r="G1" s="70"/>
    </row>
    <row r="2" spans="1:10" ht="24" customHeight="1" thickBot="1">
      <c r="A2" s="3" t="s">
        <v>28</v>
      </c>
      <c r="B2" s="18" t="s">
        <v>40</v>
      </c>
      <c r="C2" s="19" t="s">
        <v>41</v>
      </c>
      <c r="D2" s="20" t="s">
        <v>33</v>
      </c>
      <c r="E2" s="37" t="s">
        <v>42</v>
      </c>
      <c r="F2" s="44" t="s">
        <v>43</v>
      </c>
      <c r="G2" s="50" t="s">
        <v>39</v>
      </c>
      <c r="J2" s="29"/>
    </row>
    <row r="3" spans="1:7" ht="12.75">
      <c r="A3" s="4" t="s">
        <v>0</v>
      </c>
      <c r="B3" s="16">
        <f>63733+1065</f>
        <v>64798</v>
      </c>
      <c r="C3" s="16">
        <f>63008+1069</f>
        <v>64077</v>
      </c>
      <c r="D3" s="17">
        <v>61866</v>
      </c>
      <c r="E3" s="36">
        <v>61598</v>
      </c>
      <c r="F3" s="45">
        <v>61234</v>
      </c>
      <c r="G3" s="51">
        <v>61494</v>
      </c>
    </row>
    <row r="4" spans="1:7" ht="12.75">
      <c r="A4" s="5" t="s">
        <v>1</v>
      </c>
      <c r="B4" s="10">
        <f>4150+15+2</f>
        <v>4167</v>
      </c>
      <c r="C4" s="10">
        <f>11+3732+1</f>
        <v>3744</v>
      </c>
      <c r="D4" s="11">
        <v>5102</v>
      </c>
      <c r="E4" s="30">
        <v>5549</v>
      </c>
      <c r="F4" s="46">
        <v>6285</v>
      </c>
      <c r="G4" s="52">
        <v>5500</v>
      </c>
    </row>
    <row r="5" spans="1:7" ht="12.75">
      <c r="A5" s="5" t="s">
        <v>2</v>
      </c>
      <c r="B5" s="10">
        <v>283</v>
      </c>
      <c r="C5" s="10">
        <v>293</v>
      </c>
      <c r="D5" s="12">
        <v>310</v>
      </c>
      <c r="E5" s="32">
        <v>305</v>
      </c>
      <c r="F5" s="46">
        <v>313</v>
      </c>
      <c r="G5" s="52">
        <v>304</v>
      </c>
    </row>
    <row r="6" spans="1:7" ht="12.75">
      <c r="A6" s="5" t="s">
        <v>3</v>
      </c>
      <c r="B6" s="10">
        <v>12285</v>
      </c>
      <c r="C6" s="10">
        <v>12069</v>
      </c>
      <c r="D6" s="11">
        <v>11211</v>
      </c>
      <c r="E6" s="30">
        <v>10660</v>
      </c>
      <c r="F6" s="46">
        <v>10715</v>
      </c>
      <c r="G6" s="52">
        <v>10711</v>
      </c>
    </row>
    <row r="7" spans="1:7" ht="12.75">
      <c r="A7" s="5" t="s">
        <v>4</v>
      </c>
      <c r="B7" s="10">
        <v>2143</v>
      </c>
      <c r="C7" s="10">
        <v>2050</v>
      </c>
      <c r="D7" s="11">
        <v>2235</v>
      </c>
      <c r="E7" s="30">
        <v>2200</v>
      </c>
      <c r="F7" s="46">
        <v>2168</v>
      </c>
      <c r="G7" s="52">
        <v>2254</v>
      </c>
    </row>
    <row r="8" spans="1:7" ht="12.75">
      <c r="A8" s="5" t="s">
        <v>5</v>
      </c>
      <c r="B8" s="10">
        <v>284</v>
      </c>
      <c r="C8" s="10">
        <v>221</v>
      </c>
      <c r="D8" s="12">
        <v>239</v>
      </c>
      <c r="E8" s="32">
        <v>255</v>
      </c>
      <c r="F8" s="46">
        <v>304</v>
      </c>
      <c r="G8" s="52">
        <v>370</v>
      </c>
    </row>
    <row r="9" spans="1:7" ht="12.75">
      <c r="A9" s="5" t="s">
        <v>6</v>
      </c>
      <c r="B9" s="10">
        <v>263</v>
      </c>
      <c r="C9" s="10">
        <v>266</v>
      </c>
      <c r="D9" s="12">
        <v>236</v>
      </c>
      <c r="E9" s="32">
        <v>223</v>
      </c>
      <c r="F9" s="46">
        <v>292</v>
      </c>
      <c r="G9" s="52">
        <v>304</v>
      </c>
    </row>
    <row r="10" spans="1:7" ht="12.75">
      <c r="A10" s="5" t="s">
        <v>19</v>
      </c>
      <c r="B10" s="10">
        <v>2400</v>
      </c>
      <c r="C10" s="10">
        <v>2322</v>
      </c>
      <c r="D10" s="11">
        <v>2352</v>
      </c>
      <c r="E10" s="30">
        <v>2441</v>
      </c>
      <c r="F10" s="46">
        <v>2296</v>
      </c>
      <c r="G10" s="52">
        <v>2151</v>
      </c>
    </row>
    <row r="11" spans="1:7" ht="12.75">
      <c r="A11" s="5" t="s">
        <v>20</v>
      </c>
      <c r="B11" s="10">
        <v>1564</v>
      </c>
      <c r="C11" s="10">
        <v>1339</v>
      </c>
      <c r="D11" s="11">
        <v>1321</v>
      </c>
      <c r="E11" s="32">
        <v>593</v>
      </c>
      <c r="F11" s="46">
        <v>473</v>
      </c>
      <c r="G11" s="52">
        <v>391</v>
      </c>
    </row>
    <row r="12" spans="1:7" ht="12.75">
      <c r="A12" s="5" t="s">
        <v>26</v>
      </c>
      <c r="B12" s="10">
        <v>2</v>
      </c>
      <c r="C12" s="10">
        <v>3</v>
      </c>
      <c r="D12" s="12">
        <v>10</v>
      </c>
      <c r="E12" s="32">
        <v>13</v>
      </c>
      <c r="F12" s="46">
        <v>13</v>
      </c>
      <c r="G12" s="52">
        <v>12</v>
      </c>
    </row>
    <row r="13" spans="1:7" ht="12.75">
      <c r="A13" s="5" t="s">
        <v>21</v>
      </c>
      <c r="B13" s="10">
        <v>2717</v>
      </c>
      <c r="C13" s="10">
        <v>2516</v>
      </c>
      <c r="D13" s="11">
        <v>2628</v>
      </c>
      <c r="E13" s="30">
        <v>2453</v>
      </c>
      <c r="F13" s="46">
        <v>2189</v>
      </c>
      <c r="G13" s="52">
        <v>1996</v>
      </c>
    </row>
    <row r="14" spans="1:7" ht="12.75">
      <c r="A14" s="5" t="s">
        <v>31</v>
      </c>
      <c r="B14" s="10">
        <f>24240+8196</f>
        <v>32436</v>
      </c>
      <c r="C14" s="10">
        <f>22303+8513</f>
        <v>30816</v>
      </c>
      <c r="D14" s="25" t="s">
        <v>34</v>
      </c>
      <c r="E14" s="35" t="s">
        <v>34</v>
      </c>
      <c r="F14" s="25" t="s">
        <v>34</v>
      </c>
      <c r="G14" s="53" t="s">
        <v>34</v>
      </c>
    </row>
    <row r="15" spans="1:7" ht="12.75">
      <c r="A15" s="5" t="s">
        <v>35</v>
      </c>
      <c r="B15" s="25" t="s">
        <v>34</v>
      </c>
      <c r="C15" s="25" t="s">
        <v>34</v>
      </c>
      <c r="D15" s="11">
        <v>65521</v>
      </c>
      <c r="E15" s="30">
        <v>65635</v>
      </c>
      <c r="F15" s="46">
        <v>65774</v>
      </c>
      <c r="G15" s="52">
        <v>65436</v>
      </c>
    </row>
    <row r="16" spans="1:7" ht="12.75">
      <c r="A16" s="49" t="s">
        <v>36</v>
      </c>
      <c r="B16" s="25" t="s">
        <v>34</v>
      </c>
      <c r="C16" s="25" t="s">
        <v>34</v>
      </c>
      <c r="D16" s="25" t="s">
        <v>34</v>
      </c>
      <c r="E16" s="25" t="s">
        <v>34</v>
      </c>
      <c r="F16" s="25" t="s">
        <v>34</v>
      </c>
      <c r="G16" s="54">
        <v>2768</v>
      </c>
    </row>
    <row r="17" spans="1:7" ht="13.5" thickBot="1">
      <c r="A17" s="6" t="s">
        <v>22</v>
      </c>
      <c r="B17" s="13">
        <f>31+2</f>
        <v>33</v>
      </c>
      <c r="C17" s="14">
        <v>22</v>
      </c>
      <c r="D17" s="15">
        <v>35</v>
      </c>
      <c r="E17" s="34">
        <v>43</v>
      </c>
      <c r="F17" s="47">
        <v>59</v>
      </c>
      <c r="G17" s="55">
        <v>52</v>
      </c>
    </row>
    <row r="18" spans="2:7" ht="13.5" thickBot="1">
      <c r="B18" s="2">
        <f aca="true" t="shared" si="0" ref="B18:G18">SUM(B3:B17)</f>
        <v>123375</v>
      </c>
      <c r="C18" s="2">
        <f t="shared" si="0"/>
        <v>119738</v>
      </c>
      <c r="D18" s="2">
        <f t="shared" si="0"/>
        <v>153066</v>
      </c>
      <c r="E18" s="27">
        <f t="shared" si="0"/>
        <v>151968</v>
      </c>
      <c r="F18" s="27">
        <f t="shared" si="0"/>
        <v>152115</v>
      </c>
      <c r="G18" s="56">
        <f t="shared" si="0"/>
        <v>153743</v>
      </c>
    </row>
    <row r="19" spans="2:7" ht="13.5" hidden="1" thickBot="1">
      <c r="B19" s="1"/>
      <c r="F19" s="1"/>
      <c r="G19" s="57"/>
    </row>
    <row r="20" spans="1:7" ht="12.75">
      <c r="A20" s="7" t="s">
        <v>7</v>
      </c>
      <c r="B20" s="22">
        <v>77845</v>
      </c>
      <c r="C20" s="22">
        <v>77484</v>
      </c>
      <c r="D20" s="23">
        <v>78912</v>
      </c>
      <c r="E20" s="33">
        <v>76544</v>
      </c>
      <c r="F20" s="22">
        <v>74061</v>
      </c>
      <c r="G20" s="58">
        <v>72814</v>
      </c>
    </row>
    <row r="21" spans="1:7" ht="12.75">
      <c r="A21" s="5" t="s">
        <v>32</v>
      </c>
      <c r="B21" s="10">
        <f>31033+3236</f>
        <v>34269</v>
      </c>
      <c r="C21" s="10">
        <f>33118+3582</f>
        <v>36700</v>
      </c>
      <c r="D21" s="21" t="s">
        <v>34</v>
      </c>
      <c r="E21" s="31" t="s">
        <v>34</v>
      </c>
      <c r="F21" s="25" t="s">
        <v>34</v>
      </c>
      <c r="G21" s="59" t="s">
        <v>34</v>
      </c>
    </row>
    <row r="22" spans="1:7" ht="12.75">
      <c r="A22" s="5" t="s">
        <v>8</v>
      </c>
      <c r="B22" s="10">
        <v>6356</v>
      </c>
      <c r="C22" s="10">
        <v>6273</v>
      </c>
      <c r="D22" s="11">
        <v>6485</v>
      </c>
      <c r="E22" s="30">
        <v>6782</v>
      </c>
      <c r="F22" s="10">
        <v>6979</v>
      </c>
      <c r="G22" s="52">
        <v>6832</v>
      </c>
    </row>
    <row r="23" spans="1:7" ht="12.75">
      <c r="A23" s="5" t="s">
        <v>9</v>
      </c>
      <c r="B23" s="10">
        <v>132</v>
      </c>
      <c r="C23" s="10">
        <v>149</v>
      </c>
      <c r="D23" s="12">
        <v>170</v>
      </c>
      <c r="E23" s="32">
        <v>221</v>
      </c>
      <c r="F23" s="10">
        <v>209</v>
      </c>
      <c r="G23" s="52">
        <v>200</v>
      </c>
    </row>
    <row r="24" spans="1:7" ht="12.75">
      <c r="A24" s="5" t="s">
        <v>10</v>
      </c>
      <c r="B24" s="10">
        <v>314</v>
      </c>
      <c r="C24" s="10">
        <v>365</v>
      </c>
      <c r="D24" s="12">
        <v>676</v>
      </c>
      <c r="E24" s="32">
        <v>641</v>
      </c>
      <c r="F24" s="10">
        <v>679</v>
      </c>
      <c r="G24" s="52">
        <v>670</v>
      </c>
    </row>
    <row r="25" spans="1:7" ht="12.75">
      <c r="A25" s="5" t="s">
        <v>11</v>
      </c>
      <c r="B25" s="10">
        <v>56</v>
      </c>
      <c r="C25" s="10">
        <v>475</v>
      </c>
      <c r="D25" s="12">
        <v>3</v>
      </c>
      <c r="E25" s="32">
        <v>17</v>
      </c>
      <c r="F25" s="10">
        <v>39</v>
      </c>
      <c r="G25" s="52">
        <v>226</v>
      </c>
    </row>
    <row r="26" spans="1:7" ht="12.75">
      <c r="A26" s="64" t="s">
        <v>38</v>
      </c>
      <c r="B26" s="65" t="s">
        <v>34</v>
      </c>
      <c r="C26" s="65" t="s">
        <v>34</v>
      </c>
      <c r="D26" s="65" t="s">
        <v>34</v>
      </c>
      <c r="E26" s="65" t="s">
        <v>34</v>
      </c>
      <c r="F26" s="65" t="s">
        <v>34</v>
      </c>
      <c r="G26" s="66">
        <v>40</v>
      </c>
    </row>
    <row r="27" spans="1:7" ht="12.75">
      <c r="A27" s="5" t="s">
        <v>12</v>
      </c>
      <c r="B27" s="16">
        <v>1143</v>
      </c>
      <c r="C27" s="16">
        <v>1143</v>
      </c>
      <c r="D27" s="17">
        <v>1214</v>
      </c>
      <c r="E27" s="36">
        <v>1950</v>
      </c>
      <c r="F27" s="16">
        <v>2171</v>
      </c>
      <c r="G27" s="52">
        <v>2209</v>
      </c>
    </row>
    <row r="28" spans="1:7" ht="12.75">
      <c r="A28" s="5" t="s">
        <v>30</v>
      </c>
      <c r="B28" s="24" t="s">
        <v>34</v>
      </c>
      <c r="C28" s="24" t="s">
        <v>34</v>
      </c>
      <c r="D28" s="12">
        <v>157</v>
      </c>
      <c r="E28" s="32">
        <v>200</v>
      </c>
      <c r="F28" s="10">
        <v>194</v>
      </c>
      <c r="G28" s="52">
        <v>194</v>
      </c>
    </row>
    <row r="29" spans="1:7" ht="12.75">
      <c r="A29" s="5" t="s">
        <v>14</v>
      </c>
      <c r="B29" s="10">
        <v>2327</v>
      </c>
      <c r="C29" s="10">
        <v>2379</v>
      </c>
      <c r="D29" s="11">
        <v>2376</v>
      </c>
      <c r="E29" s="30">
        <v>2898</v>
      </c>
      <c r="F29" s="10">
        <v>2999</v>
      </c>
      <c r="G29" s="52">
        <v>2799</v>
      </c>
    </row>
    <row r="30" spans="1:7" ht="12.75">
      <c r="A30" s="5" t="s">
        <v>15</v>
      </c>
      <c r="B30" s="10">
        <v>2930</v>
      </c>
      <c r="C30" s="10">
        <v>2199</v>
      </c>
      <c r="D30" s="11">
        <v>1754</v>
      </c>
      <c r="E30" s="30">
        <v>1589</v>
      </c>
      <c r="F30" s="10">
        <v>1439</v>
      </c>
      <c r="G30" s="52">
        <v>1040</v>
      </c>
    </row>
    <row r="31" spans="1:7" ht="12.75">
      <c r="A31" s="5" t="s">
        <v>16</v>
      </c>
      <c r="B31" s="10">
        <v>6613</v>
      </c>
      <c r="C31" s="10">
        <v>6423</v>
      </c>
      <c r="D31" s="11">
        <v>6394</v>
      </c>
      <c r="E31" s="30">
        <v>5955</v>
      </c>
      <c r="F31" s="10">
        <v>4964</v>
      </c>
      <c r="G31" s="52">
        <v>4289</v>
      </c>
    </row>
    <row r="32" spans="1:7" ht="12.75">
      <c r="A32" s="5" t="s">
        <v>17</v>
      </c>
      <c r="B32" s="10">
        <v>15</v>
      </c>
      <c r="C32" s="9">
        <v>14</v>
      </c>
      <c r="D32" s="12">
        <v>14</v>
      </c>
      <c r="E32" s="32">
        <v>12</v>
      </c>
      <c r="F32" s="10">
        <v>17</v>
      </c>
      <c r="G32" s="52">
        <v>13</v>
      </c>
    </row>
    <row r="33" spans="1:7" ht="12.75">
      <c r="A33" s="5" t="s">
        <v>18</v>
      </c>
      <c r="B33" s="10">
        <f>63+2+18</f>
        <v>83</v>
      </c>
      <c r="C33" s="9">
        <v>86</v>
      </c>
      <c r="D33" s="12">
        <v>155</v>
      </c>
      <c r="E33" s="32">
        <v>209</v>
      </c>
      <c r="F33" s="10">
        <v>292</v>
      </c>
      <c r="G33" s="52">
        <v>342</v>
      </c>
    </row>
    <row r="34" spans="1:7" ht="13.5" thickBot="1">
      <c r="A34" s="67" t="s">
        <v>37</v>
      </c>
      <c r="B34" s="68" t="s">
        <v>34</v>
      </c>
      <c r="C34" s="68" t="s">
        <v>34</v>
      </c>
      <c r="D34" s="68" t="s">
        <v>34</v>
      </c>
      <c r="E34" s="68" t="s">
        <v>34</v>
      </c>
      <c r="F34" s="68" t="s">
        <v>34</v>
      </c>
      <c r="G34" s="69">
        <v>78</v>
      </c>
    </row>
    <row r="35" spans="2:7" ht="12.75">
      <c r="B35" s="2">
        <f>SUM(B20:B33)</f>
        <v>132083</v>
      </c>
      <c r="C35" s="2">
        <f>SUM(C20:C33)</f>
        <v>133690</v>
      </c>
      <c r="D35" s="2">
        <f>SUM(D20:D33)</f>
        <v>98310</v>
      </c>
      <c r="E35" s="27">
        <f>SUM(E20:E33)</f>
        <v>97018</v>
      </c>
      <c r="F35" s="27">
        <f>SUM(F20:F33)</f>
        <v>94043</v>
      </c>
      <c r="G35" s="56">
        <f>SUM(G20:G34)</f>
        <v>91746</v>
      </c>
    </row>
    <row r="36" spans="2:3" ht="2.25" customHeight="1" thickBot="1">
      <c r="B36" s="1"/>
      <c r="C36" s="1"/>
    </row>
    <row r="37" spans="1:7" ht="13.5" thickBot="1">
      <c r="A37" s="8" t="s">
        <v>13</v>
      </c>
      <c r="B37" s="38">
        <v>4672</v>
      </c>
      <c r="C37" s="38">
        <v>4287</v>
      </c>
      <c r="D37" s="39">
        <v>4601</v>
      </c>
      <c r="E37" s="40">
        <v>4374</v>
      </c>
      <c r="F37" s="48">
        <v>2826</v>
      </c>
      <c r="G37" s="61">
        <v>3604</v>
      </c>
    </row>
    <row r="38" spans="2:7" ht="12.75">
      <c r="B38" s="2">
        <f aca="true" t="shared" si="1" ref="B38:G38">SUM(B37)</f>
        <v>4672</v>
      </c>
      <c r="C38" s="2">
        <f t="shared" si="1"/>
        <v>4287</v>
      </c>
      <c r="D38" s="2">
        <f t="shared" si="1"/>
        <v>4601</v>
      </c>
      <c r="E38" s="27">
        <f t="shared" si="1"/>
        <v>4374</v>
      </c>
      <c r="F38" s="27">
        <f t="shared" si="1"/>
        <v>2826</v>
      </c>
      <c r="G38" s="56">
        <f t="shared" si="1"/>
        <v>3604</v>
      </c>
    </row>
    <row r="39" ht="8.25" customHeight="1">
      <c r="B39" s="1"/>
    </row>
    <row r="40" spans="1:7" ht="12.75">
      <c r="A40" s="41" t="s">
        <v>23</v>
      </c>
      <c r="B40" s="42">
        <f aca="true" t="shared" si="2" ref="B40:G40">B38+B35</f>
        <v>136755</v>
      </c>
      <c r="C40" s="42">
        <f t="shared" si="2"/>
        <v>137977</v>
      </c>
      <c r="D40" s="42">
        <f t="shared" si="2"/>
        <v>102911</v>
      </c>
      <c r="E40" s="43">
        <f t="shared" si="2"/>
        <v>101392</v>
      </c>
      <c r="F40" s="43">
        <f t="shared" si="2"/>
        <v>96869</v>
      </c>
      <c r="G40" s="62">
        <f t="shared" si="2"/>
        <v>95350</v>
      </c>
    </row>
    <row r="41" ht="6" customHeight="1">
      <c r="B41" s="1"/>
    </row>
    <row r="42" spans="1:9" ht="12.75">
      <c r="A42" s="41" t="s">
        <v>24</v>
      </c>
      <c r="B42" s="42">
        <f aca="true" t="shared" si="3" ref="B42:G42">B18+B35+B38</f>
        <v>260130</v>
      </c>
      <c r="C42" s="42">
        <f t="shared" si="3"/>
        <v>257715</v>
      </c>
      <c r="D42" s="42">
        <f t="shared" si="3"/>
        <v>255977</v>
      </c>
      <c r="E42" s="43">
        <f t="shared" si="3"/>
        <v>253360</v>
      </c>
      <c r="F42" s="43">
        <f t="shared" si="3"/>
        <v>248984</v>
      </c>
      <c r="G42" s="62">
        <f t="shared" si="3"/>
        <v>249093</v>
      </c>
      <c r="I42" s="1">
        <f>G42-249093</f>
        <v>0</v>
      </c>
    </row>
    <row r="43" ht="6" customHeight="1">
      <c r="B43" s="1"/>
    </row>
    <row r="44" spans="1:7" ht="12.75">
      <c r="A44" s="41" t="s">
        <v>29</v>
      </c>
      <c r="B44" s="42">
        <f aca="true" t="shared" si="4" ref="B44:G44">B46-B42</f>
        <v>50737</v>
      </c>
      <c r="C44" s="42">
        <f t="shared" si="4"/>
        <v>53152</v>
      </c>
      <c r="D44" s="42">
        <f t="shared" si="4"/>
        <v>54890</v>
      </c>
      <c r="E44" s="43">
        <f t="shared" si="4"/>
        <v>57507</v>
      </c>
      <c r="F44" s="43">
        <f t="shared" si="4"/>
        <v>61883</v>
      </c>
      <c r="G44" s="62">
        <f t="shared" si="4"/>
        <v>61774</v>
      </c>
    </row>
    <row r="45" ht="6.75" customHeight="1">
      <c r="B45" s="1"/>
    </row>
    <row r="46" spans="1:7" ht="12.75">
      <c r="A46" s="41" t="s">
        <v>25</v>
      </c>
      <c r="B46" s="42">
        <v>310867</v>
      </c>
      <c r="C46" s="42">
        <v>310867</v>
      </c>
      <c r="D46" s="42">
        <v>310867</v>
      </c>
      <c r="E46" s="43">
        <v>310867</v>
      </c>
      <c r="F46" s="43">
        <v>310867</v>
      </c>
      <c r="G46" s="63">
        <v>310867</v>
      </c>
    </row>
    <row r="47" spans="1:7" ht="13.5" customHeight="1">
      <c r="A47" s="71"/>
      <c r="B47" s="71"/>
      <c r="C47" s="71"/>
      <c r="D47" s="71"/>
      <c r="E47" s="71"/>
      <c r="F47" s="71"/>
      <c r="G47" s="71"/>
    </row>
    <row r="48" spans="1:7" ht="12.75">
      <c r="A48" s="72"/>
      <c r="B48" s="72"/>
      <c r="C48" s="72"/>
      <c r="D48" s="72"/>
      <c r="E48" s="72"/>
      <c r="F48" s="72"/>
      <c r="G48" s="72"/>
    </row>
  </sheetData>
  <sheetProtection/>
  <mergeCells count="3">
    <mergeCell ref="A1:G1"/>
    <mergeCell ref="A47:G47"/>
    <mergeCell ref="A48:G48"/>
  </mergeCells>
  <printOptions/>
  <pageMargins left="1.47" right="0.22" top="0" bottom="0.22" header="0.06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egnandt</dc:creator>
  <cp:keywords/>
  <dc:description/>
  <cp:lastModifiedBy>user5</cp:lastModifiedBy>
  <cp:lastPrinted>2019-12-11T07:12:22Z</cp:lastPrinted>
  <dcterms:created xsi:type="dcterms:W3CDTF">2016-01-07T13:53:49Z</dcterms:created>
  <dcterms:modified xsi:type="dcterms:W3CDTF">2019-12-16T07:26:53Z</dcterms:modified>
  <cp:category/>
  <cp:version/>
  <cp:contentType/>
  <cp:contentStatus/>
</cp:coreProperties>
</file>